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FROM USB\FAC 1601 E-TUTOR\ETUTOR 2018\SEMESTER 1\QUESTION PAPERS\2017\"/>
    </mc:Choice>
  </mc:AlternateContent>
  <xr:revisionPtr revIDLastSave="0" documentId="10_ncr:100000_{CB545702-037C-49C5-9B8C-A1A76C2AC678}" xr6:coauthVersionLast="31" xr6:coauthVersionMax="31" xr10:uidLastSave="{00000000-0000-0000-0000-000000000000}"/>
  <bookViews>
    <workbookView xWindow="0" yWindow="0" windowWidth="20460" windowHeight="11640" activeTab="2" xr2:uid="{00000000-000D-0000-FFFF-FFFF00000000}"/>
  </bookViews>
  <sheets>
    <sheet name="Question 1(a)" sheetId="1" r:id="rId1"/>
    <sheet name="Question 1(b)" sheetId="2" r:id="rId2"/>
    <sheet name="Question 2(a&amp;b)" sheetId="3" r:id="rId3"/>
    <sheet name="Question 3" sheetId="4" state="hidden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B9" i="4"/>
  <c r="B22" i="4"/>
  <c r="B25" i="4" s="1"/>
  <c r="B7" i="4"/>
  <c r="B10" i="4" s="1"/>
  <c r="C28" i="3"/>
  <c r="D28" i="3"/>
  <c r="E28" i="3"/>
  <c r="F28" i="3"/>
  <c r="B28" i="3"/>
  <c r="B42" i="3"/>
  <c r="B37" i="3"/>
  <c r="B13" i="3"/>
  <c r="B15" i="3" s="1"/>
  <c r="D11" i="2" l="1"/>
  <c r="B5" i="1"/>
  <c r="B6" i="1"/>
  <c r="B16" i="1"/>
  <c r="B29" i="2"/>
  <c r="B23" i="2"/>
  <c r="B22" i="2"/>
  <c r="B24" i="2" s="1"/>
  <c r="B18" i="2"/>
  <c r="B17" i="2"/>
  <c r="B19" i="2" s="1"/>
  <c r="B12" i="1" l="1"/>
  <c r="B15" i="1" s="1"/>
  <c r="B23" i="1" s="1"/>
  <c r="B25" i="1" s="1"/>
  <c r="B27" i="1" s="1"/>
  <c r="B47" i="1"/>
</calcChain>
</file>

<file path=xl/sharedStrings.xml><?xml version="1.0" encoding="utf-8"?>
<sst xmlns="http://schemas.openxmlformats.org/spreadsheetml/2006/main" count="122" uniqueCount="108">
  <si>
    <t>MiniVanilla Confectioneries</t>
  </si>
  <si>
    <t>Prepare the statement of profit or loss and other comprehensive income  for the year ended 28 February 2017</t>
  </si>
  <si>
    <t>R</t>
  </si>
  <si>
    <t>Cost of sales</t>
  </si>
  <si>
    <t>Opening inventory</t>
  </si>
  <si>
    <t>Purchases</t>
  </si>
  <si>
    <t>Settlement discount received</t>
  </si>
  <si>
    <t>Insurance on purchases</t>
  </si>
  <si>
    <t>Closing inventory</t>
  </si>
  <si>
    <t>Gross profit</t>
  </si>
  <si>
    <t>Other income</t>
  </si>
  <si>
    <t>Credit losses recovered</t>
  </si>
  <si>
    <t>Distributions,admin and other expenses</t>
  </si>
  <si>
    <t>Calculations</t>
  </si>
  <si>
    <t>Trade receivables</t>
  </si>
  <si>
    <t xml:space="preserve">Credit losses </t>
  </si>
  <si>
    <t>Therefore: 53 000*5%=2650</t>
  </si>
  <si>
    <t>Credit losses (300+2 650-2 105)</t>
  </si>
  <si>
    <t>Depreciation (35 000-3 500)*15%</t>
  </si>
  <si>
    <t>Stationery (605-100)</t>
  </si>
  <si>
    <t>Carriage on sales</t>
  </si>
  <si>
    <t>Salaries and wages</t>
  </si>
  <si>
    <t>Rent expense</t>
  </si>
  <si>
    <t>Profit before Finance charges</t>
  </si>
  <si>
    <t>Finance charges (1 800+3 000)</t>
  </si>
  <si>
    <t>Profit for the year</t>
  </si>
  <si>
    <t>Other comprehensive income</t>
  </si>
  <si>
    <t>-</t>
  </si>
  <si>
    <t>Total copmrehensive income for the year</t>
  </si>
  <si>
    <t>Appropriation Account</t>
  </si>
  <si>
    <t>Calulatioions</t>
  </si>
  <si>
    <t>1. Interest on capital</t>
  </si>
  <si>
    <t xml:space="preserve">     Mini: 400 000*4%</t>
  </si>
  <si>
    <t xml:space="preserve">     Vanilla: 600 000*4%</t>
  </si>
  <si>
    <t>Interest on capital (cal 1)</t>
  </si>
  <si>
    <t>Interest on current account (cal 2)</t>
  </si>
  <si>
    <t>2. Interest on current account</t>
  </si>
  <si>
    <t>n     Mini: 2000*7%</t>
  </si>
  <si>
    <t xml:space="preserve">     Vanilla: 5 000*7%</t>
  </si>
  <si>
    <t>managerial salary</t>
  </si>
  <si>
    <t>Salaries (Cal 3)</t>
  </si>
  <si>
    <t>3. Salaries</t>
  </si>
  <si>
    <t>Profit before tax (before taking any additional information into account)</t>
  </si>
  <si>
    <t>Revaluation surplus (900 000-749 000)</t>
  </si>
  <si>
    <t>Income tax (180 300-36 800-45 000)</t>
  </si>
  <si>
    <t>Rental expense (21 000/7*2)</t>
  </si>
  <si>
    <t xml:space="preserve">Insurance expense </t>
  </si>
  <si>
    <t>Interest on loan from Isaac [(100000*8%*2/12)+(95 500*8%)</t>
  </si>
  <si>
    <t>Distribution to members (60 000+45 000)</t>
  </si>
  <si>
    <t>Interest on loan to Rebecca (70 500*10%*2/12)</t>
  </si>
  <si>
    <t>Dividends received (30 000*R0.3)</t>
  </si>
  <si>
    <t>Gain on financial assets (R20*30 000)-R450 000</t>
  </si>
  <si>
    <t>(a) Calculation of total comprehensive income</t>
  </si>
  <si>
    <t>(b)</t>
  </si>
  <si>
    <t>Jacob CC</t>
  </si>
  <si>
    <t>statement of changes in net investments for the year ended 28 February 2017</t>
  </si>
  <si>
    <t>Members' contributions</t>
  </si>
  <si>
    <t>Retained earnings</t>
  </si>
  <si>
    <t>Revaluation surplus</t>
  </si>
  <si>
    <t>Loan from members</t>
  </si>
  <si>
    <t>Loan to members</t>
  </si>
  <si>
    <t>Balance (01/03/2016)</t>
  </si>
  <si>
    <t>Total comprehensive income for the year</t>
  </si>
  <si>
    <t>Additional contribution</t>
  </si>
  <si>
    <t>Additional loans (Cal 1&amp;2)</t>
  </si>
  <si>
    <t>Calculation</t>
  </si>
  <si>
    <t>1. Loan from members</t>
  </si>
  <si>
    <t xml:space="preserve">     Obtained during the year</t>
  </si>
  <si>
    <t xml:space="preserve">     Interest capitalised</t>
  </si>
  <si>
    <t xml:space="preserve">     Derived from the distribution to members (60 000*60%)</t>
  </si>
  <si>
    <t>2. Loan to members</t>
  </si>
  <si>
    <t>Interest capitalised</t>
  </si>
  <si>
    <t>Revaluation</t>
  </si>
  <si>
    <t>Balance (28/02/2017)</t>
  </si>
  <si>
    <t>Mhla Sifika CC</t>
  </si>
  <si>
    <t>statement of cash flows  for the year ended 30 April 2017</t>
  </si>
  <si>
    <t>CASH FLOWS FROM INVESTING ACTIVITIES</t>
  </si>
  <si>
    <t>Proceeds from sale of vihecles (47 000+7 250)</t>
  </si>
  <si>
    <t xml:space="preserve">1. Equipment </t>
  </si>
  <si>
    <t>Opening balance</t>
  </si>
  <si>
    <t>Closing balance</t>
  </si>
  <si>
    <t>Depreciation</t>
  </si>
  <si>
    <t>New equipment</t>
  </si>
  <si>
    <t>Additions to land and buildings (410 000-355 000)</t>
  </si>
  <si>
    <t>Loss on equipment written off</t>
  </si>
  <si>
    <t>CASH FLOWS FROM FINANCING ACTIVITIES</t>
  </si>
  <si>
    <t>Repayment-long-term loan to Palmer</t>
  </si>
  <si>
    <t>Repayment-long-term loan to BEE Bank</t>
  </si>
  <si>
    <t>Revenue (520 900*100/80)</t>
  </si>
  <si>
    <t>1. Revenue</t>
  </si>
  <si>
    <t xml:space="preserve">Please remember that they stated that the gross profit is 20% on sales. Therefoere to get sales, you have to use the cost of sales. </t>
  </si>
  <si>
    <t>Again if gross profit is on sales, this means that:</t>
  </si>
  <si>
    <t xml:space="preserve">     Selling price=100%</t>
  </si>
  <si>
    <t xml:space="preserve">     Gross profit=20</t>
  </si>
  <si>
    <t xml:space="preserve">     Cost of sales=80%</t>
  </si>
  <si>
    <t>2. Allowances for credit losses</t>
  </si>
  <si>
    <t xml:space="preserve">     therefore Gross profit is: R520 900*20/80=R130 225</t>
  </si>
  <si>
    <t xml:space="preserve">     or you may use your sales by saying: R651 125*20/100=R130 225</t>
  </si>
  <si>
    <t>2017 May/June Second Paper</t>
  </si>
  <si>
    <t>1 (b) General Ledger- 28 February 2017</t>
  </si>
  <si>
    <t xml:space="preserve">R </t>
  </si>
  <si>
    <t>Replacement of equipment (94 000+7 200+2 000-89 000)</t>
  </si>
  <si>
    <t xml:space="preserve">Remember that the equipment was not sold, but was written off at a loss, therefore there is no proceeds from the sale of equipment. </t>
  </si>
  <si>
    <t xml:space="preserve">     Mini: 651 125*4%</t>
  </si>
  <si>
    <t xml:space="preserve">     Vanilla: 651 125*4%</t>
  </si>
  <si>
    <t>Bonus (13 050*10%)</t>
  </si>
  <si>
    <t>Current account: Mini (11 745*40%)</t>
  </si>
  <si>
    <t>Current account: Vanilla (11 745*60%)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</si>
</sst>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Fill="1" applyBorder="1"/>
    <xf numFmtId="3" fontId="0" fillId="0" borderId="1" xfId="0" applyNumberFormat="1" applyFill="1" applyBorder="1"/>
    <xf numFmtId="3" fontId="0" fillId="0" borderId="5" xfId="0" applyNumberFormat="1" applyBorder="1"/>
    <xf numFmtId="0" fontId="0" fillId="0" borderId="6" xfId="0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3" fontId="0" fillId="0" borderId="0" xfId="0" applyNumberFormat="1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2" fontId="0" fillId="0" borderId="0" xfId="0" applyNumberFormat="1"/>
    <xf numFmtId="2" fontId="0" fillId="0" borderId="6" xfId="0" applyNumberFormat="1" applyBorder="1"/>
    <xf numFmtId="0" fontId="1" fillId="0" borderId="0" xfId="0" applyFont="1"/>
    <xf numFmtId="9" fontId="0" fillId="0" borderId="0" xfId="0" applyNumberFormat="1"/>
    <xf numFmtId="9" fontId="0" fillId="0" borderId="6" xfId="0" applyNumberFormat="1" applyBorder="1"/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15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opLeftCell="A5" zoomScale="220" zoomScaleNormal="220" workbookViewId="0">
      <selection activeCell="A35" sqref="A35"/>
    </sheetView>
  </sheetViews>
  <sheetFormatPr defaultRowHeight="15" x14ac:dyDescent="0.25"/>
  <cols>
    <col min="1" max="1" width="64.28515625" customWidth="1"/>
  </cols>
  <sheetData>
    <row r="1" spans="1:3" x14ac:dyDescent="0.25">
      <c r="A1" s="26" t="s">
        <v>98</v>
      </c>
    </row>
    <row r="2" spans="1:3" x14ac:dyDescent="0.25">
      <c r="A2" s="26" t="s">
        <v>0</v>
      </c>
    </row>
    <row r="3" spans="1:3" ht="15.75" thickBot="1" x14ac:dyDescent="0.3">
      <c r="A3" s="26" t="s">
        <v>1</v>
      </c>
    </row>
    <row r="4" spans="1:3" x14ac:dyDescent="0.25">
      <c r="A4" s="12"/>
      <c r="B4" s="13" t="s">
        <v>2</v>
      </c>
      <c r="C4" s="14"/>
    </row>
    <row r="5" spans="1:3" x14ac:dyDescent="0.25">
      <c r="A5" s="15" t="s">
        <v>88</v>
      </c>
      <c r="B5" s="16">
        <f>520900*100/80</f>
        <v>651125</v>
      </c>
      <c r="C5" s="17"/>
    </row>
    <row r="6" spans="1:3" x14ac:dyDescent="0.25">
      <c r="A6" s="15" t="s">
        <v>3</v>
      </c>
      <c r="B6" s="16">
        <f>-SUM(B7:B11)</f>
        <v>-520900</v>
      </c>
      <c r="C6" s="17"/>
    </row>
    <row r="7" spans="1:3" x14ac:dyDescent="0.25">
      <c r="A7" s="15" t="s">
        <v>4</v>
      </c>
      <c r="B7" s="2">
        <v>80500</v>
      </c>
      <c r="C7" s="17"/>
    </row>
    <row r="8" spans="1:3" x14ac:dyDescent="0.25">
      <c r="A8" s="15" t="s">
        <v>5</v>
      </c>
      <c r="B8" s="3">
        <v>501000</v>
      </c>
      <c r="C8" s="17"/>
    </row>
    <row r="9" spans="1:3" x14ac:dyDescent="0.25">
      <c r="A9" s="15" t="s">
        <v>6</v>
      </c>
      <c r="B9" s="3">
        <v>-500</v>
      </c>
      <c r="C9" s="17"/>
    </row>
    <row r="10" spans="1:3" x14ac:dyDescent="0.25">
      <c r="A10" s="15" t="s">
        <v>7</v>
      </c>
      <c r="B10" s="3">
        <v>900</v>
      </c>
      <c r="C10" s="17"/>
    </row>
    <row r="11" spans="1:3" x14ac:dyDescent="0.25">
      <c r="A11" s="15" t="s">
        <v>8</v>
      </c>
      <c r="B11" s="4">
        <v>-61000</v>
      </c>
      <c r="C11" s="17"/>
    </row>
    <row r="12" spans="1:3" x14ac:dyDescent="0.25">
      <c r="A12" s="15" t="s">
        <v>9</v>
      </c>
      <c r="B12" s="16">
        <f>SUM(B5:B6)</f>
        <v>130225</v>
      </c>
      <c r="C12" s="17"/>
    </row>
    <row r="13" spans="1:3" x14ac:dyDescent="0.25">
      <c r="A13" s="15" t="s">
        <v>10</v>
      </c>
      <c r="B13" s="5">
        <v>2000</v>
      </c>
      <c r="C13" s="17"/>
    </row>
    <row r="14" spans="1:3" x14ac:dyDescent="0.25">
      <c r="A14" s="15" t="s">
        <v>11</v>
      </c>
      <c r="B14" s="6">
        <v>2000</v>
      </c>
      <c r="C14" s="17"/>
    </row>
    <row r="15" spans="1:3" x14ac:dyDescent="0.25">
      <c r="A15" s="15"/>
      <c r="B15" s="16">
        <f>SUM(B12:B13)</f>
        <v>132225</v>
      </c>
      <c r="C15" s="17"/>
    </row>
    <row r="16" spans="1:3" x14ac:dyDescent="0.25">
      <c r="A16" s="15" t="s">
        <v>12</v>
      </c>
      <c r="B16" s="16">
        <f>-SUM(B17:B22)</f>
        <v>-16075</v>
      </c>
      <c r="C16" s="17"/>
    </row>
    <row r="17" spans="1:3" x14ac:dyDescent="0.25">
      <c r="A17" s="15" t="s">
        <v>17</v>
      </c>
      <c r="B17" s="9">
        <v>845</v>
      </c>
      <c r="C17" s="17"/>
    </row>
    <row r="18" spans="1:3" x14ac:dyDescent="0.25">
      <c r="A18" s="15" t="s">
        <v>18</v>
      </c>
      <c r="B18" s="10">
        <v>4725</v>
      </c>
      <c r="C18" s="17"/>
    </row>
    <row r="19" spans="1:3" x14ac:dyDescent="0.25">
      <c r="A19" s="15" t="s">
        <v>19</v>
      </c>
      <c r="B19" s="10">
        <v>505</v>
      </c>
      <c r="C19" s="17"/>
    </row>
    <row r="20" spans="1:3" x14ac:dyDescent="0.25">
      <c r="A20" s="15" t="s">
        <v>20</v>
      </c>
      <c r="B20" s="3">
        <v>1500</v>
      </c>
      <c r="C20" s="17"/>
    </row>
    <row r="21" spans="1:3" x14ac:dyDescent="0.25">
      <c r="A21" s="15" t="s">
        <v>21</v>
      </c>
      <c r="B21" s="3">
        <v>6500</v>
      </c>
      <c r="C21" s="17"/>
    </row>
    <row r="22" spans="1:3" x14ac:dyDescent="0.25">
      <c r="A22" s="15" t="s">
        <v>22</v>
      </c>
      <c r="B22" s="4">
        <v>2000</v>
      </c>
      <c r="C22" s="17"/>
    </row>
    <row r="23" spans="1:3" x14ac:dyDescent="0.25">
      <c r="A23" s="15" t="s">
        <v>23</v>
      </c>
      <c r="B23" s="16">
        <f>SUM(B15:B16)</f>
        <v>116150</v>
      </c>
      <c r="C23" s="17"/>
    </row>
    <row r="24" spans="1:3" x14ac:dyDescent="0.25">
      <c r="A24" s="15" t="s">
        <v>24</v>
      </c>
      <c r="B24" s="5">
        <v>-4800</v>
      </c>
      <c r="C24" s="17"/>
    </row>
    <row r="25" spans="1:3" x14ac:dyDescent="0.25">
      <c r="A25" s="15" t="s">
        <v>25</v>
      </c>
      <c r="B25" s="7">
        <f>SUM(B23:B24)</f>
        <v>111350</v>
      </c>
      <c r="C25" s="17"/>
    </row>
    <row r="26" spans="1:3" x14ac:dyDescent="0.25">
      <c r="A26" s="15" t="s">
        <v>26</v>
      </c>
      <c r="B26" s="18" t="s">
        <v>27</v>
      </c>
      <c r="C26" s="17"/>
    </row>
    <row r="27" spans="1:3" ht="15.75" thickBot="1" x14ac:dyDescent="0.3">
      <c r="A27" s="15" t="s">
        <v>28</v>
      </c>
      <c r="B27" s="11">
        <f>SUM(B25:B26)</f>
        <v>111350</v>
      </c>
      <c r="C27" s="17"/>
    </row>
    <row r="28" spans="1:3" ht="16.5" thickTop="1" thickBot="1" x14ac:dyDescent="0.3">
      <c r="A28" s="19"/>
      <c r="B28" s="20"/>
      <c r="C28" s="21"/>
    </row>
    <row r="31" spans="1:3" x14ac:dyDescent="0.25">
      <c r="A31" s="26" t="s">
        <v>13</v>
      </c>
    </row>
    <row r="32" spans="1:3" x14ac:dyDescent="0.25">
      <c r="A32" s="29" t="s">
        <v>89</v>
      </c>
    </row>
    <row r="33" spans="1:3" ht="29.25" customHeight="1" x14ac:dyDescent="0.25">
      <c r="A33" s="31" t="s">
        <v>90</v>
      </c>
      <c r="B33" s="31"/>
      <c r="C33" s="31"/>
    </row>
    <row r="34" spans="1:3" x14ac:dyDescent="0.25">
      <c r="A34" t="s">
        <v>96</v>
      </c>
    </row>
    <row r="35" spans="1:3" x14ac:dyDescent="0.25">
      <c r="A35" t="s">
        <v>97</v>
      </c>
    </row>
    <row r="37" spans="1:3" x14ac:dyDescent="0.25">
      <c r="A37" t="s">
        <v>91</v>
      </c>
    </row>
    <row r="38" spans="1:3" x14ac:dyDescent="0.25">
      <c r="A38" t="s">
        <v>92</v>
      </c>
      <c r="B38" s="27">
        <v>1</v>
      </c>
    </row>
    <row r="39" spans="1:3" x14ac:dyDescent="0.25">
      <c r="A39" t="s">
        <v>93</v>
      </c>
      <c r="B39" s="27">
        <v>0.2</v>
      </c>
    </row>
    <row r="40" spans="1:3" ht="15.75" thickBot="1" x14ac:dyDescent="0.3">
      <c r="A40" t="s">
        <v>94</v>
      </c>
      <c r="B40" s="28">
        <v>0.8</v>
      </c>
    </row>
    <row r="41" spans="1:3" ht="15.75" thickTop="1" x14ac:dyDescent="0.25"/>
    <row r="44" spans="1:3" x14ac:dyDescent="0.25">
      <c r="A44" s="26" t="s">
        <v>95</v>
      </c>
    </row>
    <row r="45" spans="1:3" x14ac:dyDescent="0.25">
      <c r="A45" t="s">
        <v>14</v>
      </c>
      <c r="B45" s="1">
        <v>53300</v>
      </c>
    </row>
    <row r="46" spans="1:3" x14ac:dyDescent="0.25">
      <c r="A46" t="s">
        <v>15</v>
      </c>
      <c r="B46">
        <v>-300</v>
      </c>
    </row>
    <row r="47" spans="1:3" x14ac:dyDescent="0.25">
      <c r="B47" s="7">
        <f>SUM(B45:B46)</f>
        <v>53000</v>
      </c>
    </row>
    <row r="48" spans="1:3" ht="15.75" thickBot="1" x14ac:dyDescent="0.3">
      <c r="A48" t="s">
        <v>16</v>
      </c>
      <c r="B48" s="8">
        <v>2650</v>
      </c>
    </row>
    <row r="49" ht="15.75" thickTop="1" x14ac:dyDescent="0.25"/>
  </sheetData>
  <mergeCells count="1">
    <mergeCell ref="A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2" zoomScale="220" zoomScaleNormal="220" workbookViewId="0">
      <selection activeCell="C14" sqref="C14"/>
    </sheetView>
  </sheetViews>
  <sheetFormatPr defaultRowHeight="15" x14ac:dyDescent="0.25"/>
  <cols>
    <col min="1" max="1" width="37.42578125" customWidth="1"/>
    <col min="2" max="2" width="10.140625" bestFit="1" customWidth="1"/>
    <col min="3" max="3" width="38" customWidth="1"/>
    <col min="4" max="4" width="10.42578125" bestFit="1" customWidth="1"/>
  </cols>
  <sheetData>
    <row r="1" spans="1:4" x14ac:dyDescent="0.25">
      <c r="A1" s="26" t="s">
        <v>98</v>
      </c>
    </row>
    <row r="2" spans="1:4" x14ac:dyDescent="0.25">
      <c r="A2" s="26" t="s">
        <v>99</v>
      </c>
    </row>
    <row r="3" spans="1:4" x14ac:dyDescent="0.25">
      <c r="A3" s="32" t="s">
        <v>29</v>
      </c>
      <c r="B3" s="32"/>
      <c r="C3" s="32"/>
      <c r="D3" s="32"/>
    </row>
    <row r="4" spans="1:4" x14ac:dyDescent="0.25">
      <c r="A4" t="s">
        <v>34</v>
      </c>
      <c r="B4" s="24">
        <v>40000</v>
      </c>
      <c r="C4" s="22" t="s">
        <v>25</v>
      </c>
      <c r="D4" s="24">
        <v>111350</v>
      </c>
    </row>
    <row r="5" spans="1:4" x14ac:dyDescent="0.25">
      <c r="A5" t="s">
        <v>35</v>
      </c>
      <c r="B5" s="24">
        <v>210</v>
      </c>
      <c r="C5" s="23"/>
      <c r="D5" s="24"/>
    </row>
    <row r="6" spans="1:4" x14ac:dyDescent="0.25">
      <c r="A6" t="s">
        <v>39</v>
      </c>
      <c r="B6" s="24">
        <v>6000</v>
      </c>
      <c r="C6" s="23"/>
      <c r="D6" s="24"/>
    </row>
    <row r="7" spans="1:4" x14ac:dyDescent="0.25">
      <c r="A7" t="s">
        <v>40</v>
      </c>
      <c r="B7" s="24">
        <v>52090</v>
      </c>
      <c r="C7" s="23"/>
      <c r="D7" s="24"/>
    </row>
    <row r="8" spans="1:4" x14ac:dyDescent="0.25">
      <c r="A8" t="s">
        <v>105</v>
      </c>
      <c r="B8" s="24">
        <v>1305</v>
      </c>
      <c r="C8" s="23"/>
      <c r="D8" s="24"/>
    </row>
    <row r="9" spans="1:4" x14ac:dyDescent="0.25">
      <c r="A9" t="s">
        <v>106</v>
      </c>
      <c r="B9" s="24">
        <v>4698</v>
      </c>
      <c r="C9" s="23"/>
      <c r="D9" s="24"/>
    </row>
    <row r="10" spans="1:4" x14ac:dyDescent="0.25">
      <c r="A10" t="s">
        <v>107</v>
      </c>
      <c r="B10" s="24">
        <v>7047</v>
      </c>
      <c r="C10" s="23"/>
      <c r="D10" s="24"/>
    </row>
    <row r="11" spans="1:4" ht="15.75" thickBot="1" x14ac:dyDescent="0.3">
      <c r="B11" s="25">
        <v>111350</v>
      </c>
      <c r="C11" s="23"/>
      <c r="D11" s="25">
        <f>SUM(D4:D10)</f>
        <v>111350</v>
      </c>
    </row>
    <row r="12" spans="1:4" ht="15.75" thickTop="1" x14ac:dyDescent="0.25"/>
    <row r="14" spans="1:4" x14ac:dyDescent="0.25">
      <c r="C14" s="24"/>
      <c r="D14" s="24"/>
    </row>
    <row r="15" spans="1:4" x14ac:dyDescent="0.25">
      <c r="A15" s="26" t="s">
        <v>30</v>
      </c>
    </row>
    <row r="16" spans="1:4" x14ac:dyDescent="0.25">
      <c r="A16" t="s">
        <v>31</v>
      </c>
    </row>
    <row r="17" spans="1:2" x14ac:dyDescent="0.25">
      <c r="A17" t="s">
        <v>32</v>
      </c>
      <c r="B17">
        <f>400000*4%</f>
        <v>16000</v>
      </c>
    </row>
    <row r="18" spans="1:2" x14ac:dyDescent="0.25">
      <c r="A18" t="s">
        <v>33</v>
      </c>
      <c r="B18">
        <f>600000*4%</f>
        <v>24000</v>
      </c>
    </row>
    <row r="19" spans="1:2" ht="15.75" thickBot="1" x14ac:dyDescent="0.3">
      <c r="B19" s="8">
        <f>SUM(B17:B18)</f>
        <v>40000</v>
      </c>
    </row>
    <row r="20" spans="1:2" ht="15.75" thickTop="1" x14ac:dyDescent="0.25"/>
    <row r="21" spans="1:2" x14ac:dyDescent="0.25">
      <c r="A21" t="s">
        <v>36</v>
      </c>
    </row>
    <row r="22" spans="1:2" x14ac:dyDescent="0.25">
      <c r="A22" t="s">
        <v>37</v>
      </c>
      <c r="B22">
        <f>-2000*7%</f>
        <v>-140</v>
      </c>
    </row>
    <row r="23" spans="1:2" x14ac:dyDescent="0.25">
      <c r="A23" t="s">
        <v>38</v>
      </c>
      <c r="B23">
        <f>5000*7%</f>
        <v>350.00000000000006</v>
      </c>
    </row>
    <row r="24" spans="1:2" ht="15.75" thickBot="1" x14ac:dyDescent="0.3">
      <c r="B24" s="8">
        <f>SUM(B22:B23)</f>
        <v>210.00000000000006</v>
      </c>
    </row>
    <row r="25" spans="1:2" ht="15.75" thickTop="1" x14ac:dyDescent="0.25"/>
    <row r="26" spans="1:2" x14ac:dyDescent="0.25">
      <c r="A26" t="s">
        <v>41</v>
      </c>
    </row>
    <row r="27" spans="1:2" x14ac:dyDescent="0.25">
      <c r="A27" t="s">
        <v>103</v>
      </c>
      <c r="B27" s="1">
        <v>26045</v>
      </c>
    </row>
    <row r="28" spans="1:2" x14ac:dyDescent="0.25">
      <c r="A28" t="s">
        <v>104</v>
      </c>
      <c r="B28" s="1">
        <v>26045</v>
      </c>
    </row>
    <row r="29" spans="1:2" ht="15.75" thickBot="1" x14ac:dyDescent="0.3">
      <c r="B29" s="8">
        <f>SUM(B27:B28)</f>
        <v>52090</v>
      </c>
    </row>
    <row r="30" spans="1:2" ht="15.75" thickTop="1" x14ac:dyDescent="0.25"/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abSelected="1" topLeftCell="A8" workbookViewId="0">
      <selection activeCell="A3" sqref="A3"/>
    </sheetView>
  </sheetViews>
  <sheetFormatPr defaultRowHeight="15" x14ac:dyDescent="0.25"/>
  <cols>
    <col min="1" max="1" width="55" customWidth="1"/>
  </cols>
  <sheetData>
    <row r="1" spans="1:2" x14ac:dyDescent="0.25">
      <c r="A1" s="26" t="s">
        <v>98</v>
      </c>
    </row>
    <row r="3" spans="1:2" x14ac:dyDescent="0.25">
      <c r="A3" s="26" t="s">
        <v>52</v>
      </c>
    </row>
    <row r="4" spans="1:2" x14ac:dyDescent="0.25">
      <c r="B4" s="30" t="s">
        <v>2</v>
      </c>
    </row>
    <row r="5" spans="1:2" x14ac:dyDescent="0.25">
      <c r="A5" t="s">
        <v>42</v>
      </c>
      <c r="B5" s="1">
        <v>498900</v>
      </c>
    </row>
    <row r="6" spans="1:2" x14ac:dyDescent="0.25">
      <c r="A6" t="s">
        <v>44</v>
      </c>
      <c r="B6">
        <v>-98500</v>
      </c>
    </row>
    <row r="7" spans="1:2" x14ac:dyDescent="0.25">
      <c r="A7" t="s">
        <v>45</v>
      </c>
      <c r="B7">
        <v>-6000</v>
      </c>
    </row>
    <row r="8" spans="1:2" x14ac:dyDescent="0.25">
      <c r="A8" t="s">
        <v>46</v>
      </c>
      <c r="B8">
        <v>1600</v>
      </c>
    </row>
    <row r="9" spans="1:2" x14ac:dyDescent="0.25">
      <c r="A9" t="s">
        <v>47</v>
      </c>
      <c r="B9">
        <v>-8973</v>
      </c>
    </row>
    <row r="10" spans="1:2" x14ac:dyDescent="0.25">
      <c r="A10" t="s">
        <v>49</v>
      </c>
      <c r="B10">
        <v>1175</v>
      </c>
    </row>
    <row r="11" spans="1:2" x14ac:dyDescent="0.25">
      <c r="A11" t="s">
        <v>50</v>
      </c>
      <c r="B11">
        <v>9000</v>
      </c>
    </row>
    <row r="12" spans="1:2" x14ac:dyDescent="0.25">
      <c r="A12" t="s">
        <v>51</v>
      </c>
      <c r="B12">
        <v>150000</v>
      </c>
    </row>
    <row r="13" spans="1:2" x14ac:dyDescent="0.25">
      <c r="A13" t="s">
        <v>25</v>
      </c>
      <c r="B13" s="7">
        <f>SUM(B5:B12)</f>
        <v>547202</v>
      </c>
    </row>
    <row r="14" spans="1:2" x14ac:dyDescent="0.25">
      <c r="A14" t="s">
        <v>43</v>
      </c>
      <c r="B14">
        <v>151000</v>
      </c>
    </row>
    <row r="15" spans="1:2" ht="15.75" thickBot="1" x14ac:dyDescent="0.3">
      <c r="A15" t="s">
        <v>62</v>
      </c>
      <c r="B15" s="11">
        <f>SUM(B13:B14)</f>
        <v>698202</v>
      </c>
    </row>
    <row r="16" spans="1:2" ht="15.75" thickTop="1" x14ac:dyDescent="0.25"/>
    <row r="17" spans="1:6" x14ac:dyDescent="0.25">
      <c r="A17" s="26" t="s">
        <v>53</v>
      </c>
    </row>
    <row r="18" spans="1:6" x14ac:dyDescent="0.25">
      <c r="A18" s="26" t="s">
        <v>54</v>
      </c>
    </row>
    <row r="19" spans="1:6" x14ac:dyDescent="0.25">
      <c r="A19" s="26" t="s">
        <v>55</v>
      </c>
    </row>
    <row r="20" spans="1:6" x14ac:dyDescent="0.25">
      <c r="B20" t="s">
        <v>56</v>
      </c>
      <c r="C20" t="s">
        <v>57</v>
      </c>
      <c r="D20" t="s">
        <v>58</v>
      </c>
      <c r="E20" t="s">
        <v>59</v>
      </c>
      <c r="F20" t="s">
        <v>60</v>
      </c>
    </row>
    <row r="21" spans="1:6" x14ac:dyDescent="0.25">
      <c r="B21" s="30" t="s">
        <v>2</v>
      </c>
      <c r="C21" s="30" t="s">
        <v>2</v>
      </c>
      <c r="D21" s="30" t="s">
        <v>2</v>
      </c>
      <c r="E21" s="30" t="s">
        <v>2</v>
      </c>
      <c r="F21" s="30" t="s">
        <v>2</v>
      </c>
    </row>
    <row r="22" spans="1:6" x14ac:dyDescent="0.25">
      <c r="A22" t="s">
        <v>61</v>
      </c>
      <c r="B22" s="1">
        <v>215000</v>
      </c>
      <c r="C22" s="1">
        <v>472000</v>
      </c>
      <c r="D22">
        <v>0</v>
      </c>
      <c r="E22" s="1">
        <v>95500</v>
      </c>
      <c r="F22" s="1">
        <v>0</v>
      </c>
    </row>
    <row r="23" spans="1:6" x14ac:dyDescent="0.25">
      <c r="A23" t="s">
        <v>63</v>
      </c>
      <c r="B23">
        <v>0</v>
      </c>
    </row>
    <row r="24" spans="1:6" x14ac:dyDescent="0.25">
      <c r="A24" t="s">
        <v>64</v>
      </c>
      <c r="E24" s="1">
        <v>144973</v>
      </c>
      <c r="F24">
        <v>-71675</v>
      </c>
    </row>
    <row r="25" spans="1:6" x14ac:dyDescent="0.25">
      <c r="A25" t="s">
        <v>25</v>
      </c>
      <c r="C25" s="1">
        <v>547202</v>
      </c>
    </row>
    <row r="26" spans="1:6" x14ac:dyDescent="0.25">
      <c r="A26" t="s">
        <v>72</v>
      </c>
      <c r="D26" s="1">
        <v>151000</v>
      </c>
    </row>
    <row r="27" spans="1:6" x14ac:dyDescent="0.25">
      <c r="A27" t="s">
        <v>48</v>
      </c>
      <c r="C27">
        <v>-105000</v>
      </c>
    </row>
    <row r="28" spans="1:6" ht="15.75" thickBot="1" x14ac:dyDescent="0.3">
      <c r="A28" t="s">
        <v>73</v>
      </c>
      <c r="B28" s="11">
        <f>SUM(B22:B27)</f>
        <v>215000</v>
      </c>
      <c r="C28" s="11">
        <f t="shared" ref="C28:F28" si="0">SUM(C22:C27)</f>
        <v>914202</v>
      </c>
      <c r="D28" s="11">
        <f t="shared" si="0"/>
        <v>151000</v>
      </c>
      <c r="E28" s="11">
        <f t="shared" si="0"/>
        <v>240473</v>
      </c>
      <c r="F28" s="11">
        <f t="shared" si="0"/>
        <v>-71675</v>
      </c>
    </row>
    <row r="29" spans="1:6" ht="15.75" thickTop="1" x14ac:dyDescent="0.25"/>
    <row r="32" spans="1:6" x14ac:dyDescent="0.25">
      <c r="A32" t="s">
        <v>65</v>
      </c>
    </row>
    <row r="33" spans="1:2" x14ac:dyDescent="0.25">
      <c r="A33" t="s">
        <v>66</v>
      </c>
    </row>
    <row r="34" spans="1:2" x14ac:dyDescent="0.25">
      <c r="A34" t="s">
        <v>67</v>
      </c>
      <c r="B34" s="1">
        <v>100000</v>
      </c>
    </row>
    <row r="35" spans="1:2" x14ac:dyDescent="0.25">
      <c r="A35" t="s">
        <v>68</v>
      </c>
      <c r="B35" s="1">
        <v>8973</v>
      </c>
    </row>
    <row r="36" spans="1:2" x14ac:dyDescent="0.25">
      <c r="A36" t="s">
        <v>69</v>
      </c>
      <c r="B36" s="1">
        <v>36000</v>
      </c>
    </row>
    <row r="37" spans="1:2" ht="15.75" thickBot="1" x14ac:dyDescent="0.3">
      <c r="B37" s="11">
        <f>SUM(B34:B36)</f>
        <v>144973</v>
      </c>
    </row>
    <row r="38" spans="1:2" ht="15.75" thickTop="1" x14ac:dyDescent="0.25"/>
    <row r="39" spans="1:2" x14ac:dyDescent="0.25">
      <c r="A39" t="s">
        <v>70</v>
      </c>
    </row>
    <row r="40" spans="1:2" x14ac:dyDescent="0.25">
      <c r="A40" t="s">
        <v>67</v>
      </c>
      <c r="B40" s="1">
        <v>70500</v>
      </c>
    </row>
    <row r="41" spans="1:2" x14ac:dyDescent="0.25">
      <c r="A41" t="s">
        <v>71</v>
      </c>
      <c r="B41" s="1">
        <v>1175</v>
      </c>
    </row>
    <row r="42" spans="1:2" ht="15.75" thickBot="1" x14ac:dyDescent="0.3">
      <c r="B42" s="11">
        <f>SUM(B40:B41)</f>
        <v>71675</v>
      </c>
    </row>
    <row r="43" spans="1:2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topLeftCell="A5" workbookViewId="0">
      <selection activeCell="A5" sqref="A1:XFD1048576"/>
    </sheetView>
  </sheetViews>
  <sheetFormatPr defaultRowHeight="15" x14ac:dyDescent="0.25"/>
  <cols>
    <col min="1" max="1" width="55" customWidth="1"/>
  </cols>
  <sheetData>
    <row r="1" spans="1:2" x14ac:dyDescent="0.25">
      <c r="A1" s="26" t="s">
        <v>98</v>
      </c>
    </row>
    <row r="4" spans="1:2" x14ac:dyDescent="0.25">
      <c r="A4" s="26" t="s">
        <v>74</v>
      </c>
    </row>
    <row r="5" spans="1:2" x14ac:dyDescent="0.25">
      <c r="A5" s="26" t="s">
        <v>75</v>
      </c>
    </row>
    <row r="6" spans="1:2" x14ac:dyDescent="0.25">
      <c r="A6" t="s">
        <v>76</v>
      </c>
      <c r="B6" s="30" t="s">
        <v>100</v>
      </c>
    </row>
    <row r="7" spans="1:2" x14ac:dyDescent="0.25">
      <c r="A7" t="s">
        <v>77</v>
      </c>
      <c r="B7">
        <f>47000+7250</f>
        <v>54250</v>
      </c>
    </row>
    <row r="8" spans="1:2" x14ac:dyDescent="0.25">
      <c r="A8" t="s">
        <v>101</v>
      </c>
      <c r="B8">
        <v>-14200</v>
      </c>
    </row>
    <row r="9" spans="1:2" x14ac:dyDescent="0.25">
      <c r="A9" t="s">
        <v>83</v>
      </c>
      <c r="B9">
        <f>-410000+355000</f>
        <v>-55000</v>
      </c>
    </row>
    <row r="10" spans="1:2" ht="15.75" thickBot="1" x14ac:dyDescent="0.3">
      <c r="B10" s="8">
        <f>SUM(B7:B9)</f>
        <v>-14950</v>
      </c>
    </row>
    <row r="11" spans="1:2" ht="15.75" thickTop="1" x14ac:dyDescent="0.25"/>
    <row r="12" spans="1:2" x14ac:dyDescent="0.25">
      <c r="A12" t="s">
        <v>85</v>
      </c>
    </row>
    <row r="13" spans="1:2" x14ac:dyDescent="0.25">
      <c r="A13" t="s">
        <v>86</v>
      </c>
      <c r="B13" s="1">
        <v>-15000</v>
      </c>
    </row>
    <row r="14" spans="1:2" x14ac:dyDescent="0.25">
      <c r="A14" t="s">
        <v>87</v>
      </c>
      <c r="B14" s="1">
        <v>-20000</v>
      </c>
    </row>
    <row r="15" spans="1:2" ht="15.75" thickBot="1" x14ac:dyDescent="0.3">
      <c r="B15" s="11">
        <f>SUM(B13:B14)</f>
        <v>-35000</v>
      </c>
    </row>
    <row r="16" spans="1:2" ht="15.75" thickTop="1" x14ac:dyDescent="0.25">
      <c r="B16" s="16"/>
    </row>
    <row r="18" spans="1:4" x14ac:dyDescent="0.25">
      <c r="A18" s="26" t="s">
        <v>13</v>
      </c>
    </row>
    <row r="19" spans="1:4" x14ac:dyDescent="0.25">
      <c r="A19" s="26" t="s">
        <v>78</v>
      </c>
    </row>
    <row r="20" spans="1:4" x14ac:dyDescent="0.25">
      <c r="A20" t="s">
        <v>80</v>
      </c>
      <c r="B20" s="1">
        <v>94000</v>
      </c>
    </row>
    <row r="21" spans="1:4" x14ac:dyDescent="0.25">
      <c r="A21" t="s">
        <v>81</v>
      </c>
      <c r="B21">
        <v>7200</v>
      </c>
    </row>
    <row r="22" spans="1:4" x14ac:dyDescent="0.25">
      <c r="B22" s="7">
        <f>SUM(B20:B21)</f>
        <v>101200</v>
      </c>
      <c r="D22" s="1"/>
    </row>
    <row r="23" spans="1:4" x14ac:dyDescent="0.25">
      <c r="A23" t="s">
        <v>79</v>
      </c>
      <c r="B23" s="1">
        <v>-89000</v>
      </c>
    </row>
    <row r="24" spans="1:4" x14ac:dyDescent="0.25">
      <c r="A24" t="s">
        <v>84</v>
      </c>
      <c r="B24" s="1">
        <v>2000</v>
      </c>
    </row>
    <row r="25" spans="1:4" ht="15.75" thickBot="1" x14ac:dyDescent="0.3">
      <c r="A25" t="s">
        <v>82</v>
      </c>
      <c r="B25" s="11">
        <f>SUM(B22:B24)</f>
        <v>14200</v>
      </c>
    </row>
    <row r="26" spans="1:4" ht="15.75" thickTop="1" x14ac:dyDescent="0.25">
      <c r="B26" s="1"/>
    </row>
    <row r="27" spans="1:4" ht="30.75" customHeight="1" x14ac:dyDescent="0.25">
      <c r="A27" s="31" t="s">
        <v>102</v>
      </c>
      <c r="B27" s="31"/>
      <c r="C27" s="31"/>
    </row>
  </sheetData>
  <mergeCells count="1">
    <mergeCell ref="A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1(a)</vt:lpstr>
      <vt:lpstr>Question 1(b)</vt:lpstr>
      <vt:lpstr>Question 2(a&amp;b)</vt:lpstr>
      <vt:lpstr>Question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Ayanda</cp:lastModifiedBy>
  <dcterms:created xsi:type="dcterms:W3CDTF">2017-10-19T12:47:33Z</dcterms:created>
  <dcterms:modified xsi:type="dcterms:W3CDTF">2018-10-09T20:24:45Z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ef3e10ab-3bef-4878-ba5f-c6b1ce579790</vt:lpwstr>
  </property>
</Properties>
</file>